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Muunnoslaskuri" sheetId="1" r:id="rId1"/>
    <sheet name="Muunnoskaavat" sheetId="2" r:id="rId2"/>
  </sheets>
  <definedNames/>
  <calcPr fullCalcOnLoad="1"/>
</workbook>
</file>

<file path=xl/sharedStrings.xml><?xml version="1.0" encoding="utf-8"?>
<sst xmlns="http://schemas.openxmlformats.org/spreadsheetml/2006/main" count="34" uniqueCount="22">
  <si>
    <t>N</t>
  </si>
  <si>
    <t>E</t>
  </si>
  <si>
    <t>Helsinki =&gt; ETRS-GK25</t>
  </si>
  <si>
    <t>ETRS-GK25 =&gt; Helsinki</t>
  </si>
  <si>
    <t>Lähtö:</t>
  </si>
  <si>
    <t>Tulos:</t>
  </si>
  <si>
    <t>Ulkosaariston muunnos:</t>
  </si>
  <si>
    <t>Tulos (metreinä):</t>
  </si>
  <si>
    <t>yHelsinki = -25439452,96812 + (-0,00120233218) * NETRS-GK25 + 1,00001130081 * EETRS-GK25</t>
  </si>
  <si>
    <t>yHelsinki = -25439762,03818 + (-0,00119966652) * NETRS-GK25 + 1,00002272403 * EETRS-GK25</t>
  </si>
  <si>
    <t>NETRS-GK25 =   6654650,19674 + 0,99997583448 * xHelsinki + (-0,00119961037) * yHelsinki</t>
  </si>
  <si>
    <t>EETRS-GK25 = 25447167,13709 + 0,00119961037 * xHelsinki +   (0,99997583448) * yHelsinki</t>
  </si>
  <si>
    <t>xHelsinki =   -6685329,53161 +   (1,00002272403) * NETRS-GK25 + 0,00119966652 * EETRS-GK25</t>
  </si>
  <si>
    <t>xHelsinki =   -6685321,29640 +  (1,00001130081) * NETRS-GK25 + 0,00120233218 * EETRS-GK25</t>
  </si>
  <si>
    <t>Muunnoslaskuri koordinaattien muuntamiseen Helsinki - ETRS-GK25</t>
  </si>
  <si>
    <t>Muunnoskaavat:</t>
  </si>
  <si>
    <t>Syötä lähtökoordinaatit keltaisiin sarakkeisiin. Muunnetut koordinaatit tulevat Tulos-sarakkeisiin</t>
  </si>
  <si>
    <t>Koordinaattimuunnos ei paranna epätarkkojen lähtökoordinaattien tarkkuutta millimetri-tarkkuuteen.</t>
  </si>
  <si>
    <t>Esim. lähtökoordinaattien tarkkuuden ollessa metri, tulos tulee pyöristää vastaavaan metri-tarkkuuteen.</t>
  </si>
  <si>
    <t>NETRS-GK25 =  6654650,14636 + 0,99998725362 * xHelsinki + (-0,00120230340) * yHelsinki</t>
  </si>
  <si>
    <t>EETRS-GK25 = 25447166,49457 + 0,00120230340 * xHelsinki +   (0,99998725362) * yHelsinki</t>
  </si>
  <si>
    <t>Helsinki (manner) muunnos: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</si>
</sst>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0.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53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 tint="0.34999001026153564"/>
      <name val="Calibri"/>
      <family val="2"/>
    </font>
    <font>
      <b/>
      <sz val="14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34" fillId="0" borderId="0" xfId="0" applyNumberFormat="1" applyFont="1" applyAlignment="1">
      <alignment horizontal="center"/>
    </xf>
    <xf numFmtId="164" fontId="34" fillId="33" borderId="0" xfId="0" applyNumberFormat="1" applyFont="1" applyFill="1" applyAlignment="1">
      <alignment/>
    </xf>
    <xf numFmtId="1" fontId="34" fillId="3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4" fillId="34" borderId="0" xfId="0" applyNumberFormat="1" applyFont="1" applyFill="1" applyAlignment="1">
      <alignment/>
    </xf>
    <xf numFmtId="164" fontId="34" fillId="33" borderId="0" xfId="0" applyNumberFormat="1" applyFont="1" applyFill="1" applyAlignment="1">
      <alignment horizontal="left"/>
    </xf>
    <xf numFmtId="164" fontId="0" fillId="34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showGridLines="0" showRowColHeaders="0" tabSelected="1" zoomScalePageLayoutView="0" workbookViewId="0" topLeftCell="A1">
      <selection activeCell="B30" sqref="B30"/>
    </sheetView>
  </sheetViews>
  <sheetFormatPr defaultColWidth="9.140625" defaultRowHeight="15"/>
  <cols>
    <col min="1" max="1" width="9.140625" style="9" customWidth="1"/>
    <col min="2" max="2" width="27.7109375" style="9" customWidth="1"/>
    <col min="3" max="4" width="14.7109375" style="7" customWidth="1"/>
    <col min="5" max="5" width="4.28125" style="7" customWidth="1"/>
    <col min="6" max="7" width="14.7109375" style="7" customWidth="1"/>
    <col min="8" max="8" width="4.421875" style="7" customWidth="1"/>
    <col min="9" max="10" width="14.7109375" style="8" customWidth="1"/>
    <col min="11" max="16384" width="9.140625" style="9" customWidth="1"/>
  </cols>
  <sheetData>
    <row r="2" ht="18.75">
      <c r="B2" s="16" t="s">
        <v>14</v>
      </c>
    </row>
    <row r="4" ht="15">
      <c r="B4" t="s">
        <v>16</v>
      </c>
    </row>
    <row r="5" ht="15">
      <c r="B5" t="s">
        <v>17</v>
      </c>
    </row>
    <row r="6" ht="15">
      <c r="B6" t="s">
        <v>18</v>
      </c>
    </row>
    <row r="9" spans="3:10" s="2" customFormat="1" ht="15">
      <c r="C9" s="11" t="s">
        <v>4</v>
      </c>
      <c r="D9" s="11"/>
      <c r="E9" s="3"/>
      <c r="F9" s="12" t="s">
        <v>5</v>
      </c>
      <c r="G9" s="12"/>
      <c r="H9" s="3"/>
      <c r="I9" s="5" t="s">
        <v>7</v>
      </c>
      <c r="J9" s="6"/>
    </row>
    <row r="10" spans="2:10" s="2" customFormat="1" ht="15">
      <c r="B10" s="10" t="s">
        <v>21</v>
      </c>
      <c r="C10" s="4" t="s">
        <v>0</v>
      </c>
      <c r="D10" s="4" t="s">
        <v>1</v>
      </c>
      <c r="E10" s="3"/>
      <c r="F10" s="4" t="s">
        <v>0</v>
      </c>
      <c r="G10" s="4" t="s">
        <v>1</v>
      </c>
      <c r="H10" s="3"/>
      <c r="I10" s="4" t="s">
        <v>0</v>
      </c>
      <c r="J10" s="4" t="s">
        <v>1</v>
      </c>
    </row>
    <row r="11" spans="2:10" ht="15">
      <c r="B11" s="2" t="s">
        <v>2</v>
      </c>
      <c r="C11" s="13">
        <v>20000</v>
      </c>
      <c r="D11" s="13">
        <v>50000</v>
      </c>
      <c r="E11" s="14"/>
      <c r="F11" s="14">
        <f>6654650.14636+0.99998725362*C11+(-0.0012023034)*D11</f>
        <v>6674589.7762624</v>
      </c>
      <c r="G11" s="14">
        <f>25447166.49457+0.0012023034*C11+(0.99998725362)*D11</f>
        <v>25497189.903319</v>
      </c>
      <c r="H11" s="14"/>
      <c r="I11" s="15">
        <f>F11</f>
        <v>6674589.7762624</v>
      </c>
      <c r="J11" s="15">
        <f>G11</f>
        <v>25497189.903319</v>
      </c>
    </row>
    <row r="12" spans="3:10" ht="15">
      <c r="C12" s="14"/>
      <c r="D12" s="14"/>
      <c r="E12" s="14"/>
      <c r="F12" s="14"/>
      <c r="G12" s="14"/>
      <c r="H12" s="14"/>
      <c r="I12" s="15"/>
      <c r="J12" s="15"/>
    </row>
    <row r="13" spans="2:10" ht="15">
      <c r="B13" s="2" t="s">
        <v>3</v>
      </c>
      <c r="C13" s="13">
        <v>6674589.776</v>
      </c>
      <c r="D13" s="13">
        <v>25497189.903</v>
      </c>
      <c r="E13" s="14"/>
      <c r="F13" s="14">
        <f>-6685321.2964+(1.00001130081)*C13+0.00120233218*D13</f>
        <v>19999.999790833892</v>
      </c>
      <c r="G13" s="14">
        <f>-25439452.96812+(-0.00120233218)*C13+1.00001130081*D13</f>
        <v>49999.9997026436</v>
      </c>
      <c r="H13" s="14"/>
      <c r="I13" s="15">
        <f>F13</f>
        <v>19999.999790833892</v>
      </c>
      <c r="J13" s="15">
        <f>G13</f>
        <v>49999.9997026436</v>
      </c>
    </row>
    <row r="14" spans="3:10" ht="15">
      <c r="C14" s="14"/>
      <c r="D14" s="14"/>
      <c r="E14" s="14"/>
      <c r="F14" s="14"/>
      <c r="G14" s="14"/>
      <c r="H14" s="14"/>
      <c r="I14" s="15"/>
      <c r="J14" s="15"/>
    </row>
    <row r="15" spans="3:10" ht="15">
      <c r="C15" s="14"/>
      <c r="D15" s="14"/>
      <c r="E15" s="14"/>
      <c r="F15" s="14"/>
      <c r="G15" s="14"/>
      <c r="H15" s="14"/>
      <c r="I15" s="15"/>
      <c r="J15" s="15"/>
    </row>
    <row r="16" spans="2:10" ht="15">
      <c r="B16" s="10" t="s">
        <v>6</v>
      </c>
      <c r="C16" s="14"/>
      <c r="D16" s="14"/>
      <c r="E16" s="14"/>
      <c r="F16" s="14"/>
      <c r="G16" s="14"/>
      <c r="H16" s="14"/>
      <c r="I16" s="15"/>
      <c r="J16" s="15"/>
    </row>
    <row r="17" spans="2:10" ht="15">
      <c r="B17" s="2" t="s">
        <v>2</v>
      </c>
      <c r="C17" s="13">
        <v>20000</v>
      </c>
      <c r="D17" s="13">
        <v>50000</v>
      </c>
      <c r="E17" s="14"/>
      <c r="F17" s="14">
        <f>6654650.19674+0.99997583448*C17+(-0.00119961037)*D17</f>
        <v>6674589.7329111</v>
      </c>
      <c r="G17" s="14">
        <f>25447167.13709+0.00119961037*C17+(0.99997583448)*D17</f>
        <v>25497189.921021402</v>
      </c>
      <c r="H17" s="14"/>
      <c r="I17" s="15">
        <f>F17</f>
        <v>6674589.7329111</v>
      </c>
      <c r="J17" s="15">
        <f>G17</f>
        <v>25497189.921021402</v>
      </c>
    </row>
    <row r="18" spans="3:10" ht="15">
      <c r="C18" s="14"/>
      <c r="D18" s="14"/>
      <c r="E18" s="14"/>
      <c r="F18" s="14"/>
      <c r="G18" s="14"/>
      <c r="H18" s="14"/>
      <c r="I18" s="15"/>
      <c r="J18" s="15"/>
    </row>
    <row r="19" spans="2:10" ht="15">
      <c r="B19" s="2" t="s">
        <v>3</v>
      </c>
      <c r="C19" s="13">
        <v>6674589.733</v>
      </c>
      <c r="D19" s="13">
        <v>25497189.921</v>
      </c>
      <c r="E19" s="14"/>
      <c r="F19" s="14">
        <f>-6685329.53161+(1.00002272403)*C19+0.00119966652*D19</f>
        <v>20000.00006963528</v>
      </c>
      <c r="G19" s="14">
        <f>-25439762.03818+(-0.00119966652)*C19+1.00002272403*D19</f>
        <v>49999.9998912625</v>
      </c>
      <c r="H19" s="14"/>
      <c r="I19" s="15">
        <f>F19</f>
        <v>20000.00006963528</v>
      </c>
      <c r="J19" s="15">
        <f>G19</f>
        <v>49999.9998912625</v>
      </c>
    </row>
    <row r="21" ht="15">
      <c r="B21" s="2"/>
    </row>
  </sheetData>
  <sheetProtection/>
  <mergeCells count="2">
    <mergeCell ref="C9:D9"/>
    <mergeCell ref="F9:G9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&amp;Leuref.kmo@hel.fi &amp;C&amp;A&amp;R9.3.2012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showGridLines="0" showRowColHeaders="0" zoomScalePageLayoutView="0" workbookViewId="0" topLeftCell="A1">
      <selection activeCell="B24" sqref="B24"/>
    </sheetView>
  </sheetViews>
  <sheetFormatPr defaultColWidth="9.140625" defaultRowHeight="15"/>
  <cols>
    <col min="1" max="1" width="9.140625" style="9" customWidth="1"/>
    <col min="2" max="2" width="27.7109375" style="9" customWidth="1"/>
    <col min="3" max="3" width="26.140625" style="17" customWidth="1"/>
    <col min="4" max="4" width="83.57421875" style="7" bestFit="1" customWidth="1"/>
    <col min="5" max="5" width="18.00390625" style="7" bestFit="1" customWidth="1"/>
    <col min="6" max="6" width="4.28125" style="7" customWidth="1"/>
    <col min="7" max="7" width="16.421875" style="7" bestFit="1" customWidth="1"/>
    <col min="8" max="8" width="18.00390625" style="7" bestFit="1" customWidth="1"/>
    <col min="9" max="9" width="4.421875" style="7" customWidth="1"/>
    <col min="10" max="10" width="21.00390625" style="8" bestFit="1" customWidth="1"/>
    <col min="11" max="11" width="12.7109375" style="8" bestFit="1" customWidth="1"/>
    <col min="12" max="16384" width="9.140625" style="9" customWidth="1"/>
  </cols>
  <sheetData>
    <row r="2" spans="2:3" ht="18.75">
      <c r="B2" s="16" t="s">
        <v>15</v>
      </c>
      <c r="C2" s="18"/>
    </row>
    <row r="3" ht="15">
      <c r="C3" s="18"/>
    </row>
    <row r="4" spans="2:4" ht="15">
      <c r="B4" s="10" t="s">
        <v>21</v>
      </c>
      <c r="C4" s="18" t="s">
        <v>2</v>
      </c>
      <c r="D4" s="1" t="s">
        <v>19</v>
      </c>
    </row>
    <row r="5" ht="15">
      <c r="D5" s="1" t="s">
        <v>20</v>
      </c>
    </row>
    <row r="7" spans="3:4" ht="15">
      <c r="C7" s="18" t="s">
        <v>3</v>
      </c>
      <c r="D7" s="1" t="s">
        <v>13</v>
      </c>
    </row>
    <row r="8" ht="15">
      <c r="D8" s="7" t="s">
        <v>8</v>
      </c>
    </row>
    <row r="9" spans="2:3" ht="15">
      <c r="B9" s="2"/>
      <c r="C9" s="18"/>
    </row>
    <row r="11" spans="2:4" ht="15">
      <c r="B11" s="10" t="s">
        <v>6</v>
      </c>
      <c r="C11" s="18" t="s">
        <v>2</v>
      </c>
      <c r="D11" s="1" t="s">
        <v>10</v>
      </c>
    </row>
    <row r="12" spans="3:4" ht="15">
      <c r="C12" s="18"/>
      <c r="D12" s="1" t="s">
        <v>11</v>
      </c>
    </row>
    <row r="14" spans="2:4" ht="15">
      <c r="B14" s="2"/>
      <c r="C14" s="18" t="s">
        <v>3</v>
      </c>
      <c r="D14" s="1" t="s">
        <v>12</v>
      </c>
    </row>
    <row r="15" spans="3:4" ht="15">
      <c r="C15" s="18"/>
      <c r="D15" s="7" t="s">
        <v>9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&amp;Leuref.kmo@hel.fi &amp;C&amp;A&amp;R9.3.2012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Tolkki</dc:creator>
  <cp:keywords/>
  <dc:description/>
  <cp:lastModifiedBy>Tuija Siitonen</cp:lastModifiedBy>
  <cp:lastPrinted>2012-03-09T08:14:17Z</cp:lastPrinted>
  <dcterms:created xsi:type="dcterms:W3CDTF">2012-02-23T09:24:26Z</dcterms:created>
  <dcterms:modified xsi:type="dcterms:W3CDTF">2014-12-08T11:29:24Z</dcterms:modified>
  <cp:category/>
  <cp:version/>
  <cp:contentType/>
  <cp:contentStatus/>
</cp:coreProperties>
</file>